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apata\Downloads\"/>
    </mc:Choice>
  </mc:AlternateContent>
  <xr:revisionPtr revIDLastSave="0" documentId="13_ncr:1_{5093CD3D-3869-450A-B6D8-99ED27E5D151}" xr6:coauthVersionLast="36" xr6:coauthVersionMax="47" xr10:uidLastSave="{00000000-0000-0000-0000-000000000000}"/>
  <bookViews>
    <workbookView xWindow="0" yWindow="0" windowWidth="19200" windowHeight="6520" xr2:uid="{71F080B7-534E-0343-AB3D-4AA0843AF9E4}"/>
  </bookViews>
  <sheets>
    <sheet name="evaluación de propuesta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C">[1]Indices!#REF!</definedName>
    <definedName name="\D">#REF!</definedName>
    <definedName name="_F">#REF!</definedName>
    <definedName name="_IMP1013">#REF!</definedName>
    <definedName name="_imp111">#REF!</definedName>
    <definedName name="_imp1110">#REF!</definedName>
    <definedName name="_IMP1111">#REF!</definedName>
    <definedName name="_IMP1112">#REF!</definedName>
    <definedName name="_IMP1113">#REF!</definedName>
    <definedName name="_IMP1114">#REF!</definedName>
    <definedName name="_IMP1115">#REF!</definedName>
    <definedName name="_IMP1116">#REF!</definedName>
    <definedName name="_imp112">#REF!</definedName>
    <definedName name="_imp113">#REF!</definedName>
    <definedName name="_IMP1132">#REF!</definedName>
    <definedName name="_IMP1133">#REF!</definedName>
    <definedName name="_imp114">#REF!</definedName>
    <definedName name="_IMP115">#REF!</definedName>
    <definedName name="_IMP116">#REF!</definedName>
    <definedName name="_imp117">#REF!</definedName>
    <definedName name="_imp118">#REF!</definedName>
    <definedName name="_imp119">#REF!</definedName>
    <definedName name="_imp84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">[1]Indices!#REF!</definedName>
    <definedName name="_RAN1">[1]Indices!#REF!</definedName>
    <definedName name="_Regression_Out" hidden="1">#REF!</definedName>
    <definedName name="_Regression_X" hidden="1">#REF!</definedName>
    <definedName name="_Regression_Y" hidden="1">#REF!</definedName>
    <definedName name="_SOR1">#REF!</definedName>
    <definedName name="_SOR2">#REF!</definedName>
    <definedName name="_Sort" hidden="1">#REF!</definedName>
    <definedName name="_U92016">#REF!</definedName>
    <definedName name="_U92017">#REF!</definedName>
    <definedName name="_U92018">#REF!</definedName>
    <definedName name="A_IMPRESIÓN_IM">#REF!</definedName>
    <definedName name="ABRIL">[2]TASAS!#REF!</definedName>
    <definedName name="AGOSTO">[2]TASAS!#REF!</definedName>
    <definedName name="C_">#REF!</definedName>
    <definedName name="Concepto">#REF!</definedName>
    <definedName name="CONTRIBU">[3]IPM!$A$1:$V$8</definedName>
    <definedName name="CUADRO10">[4]Hoja1!$B$2:$Z$70</definedName>
    <definedName name="CUADRO11">[4]Hoja1!$B$2:$G$42</definedName>
    <definedName name="CUADRO12">[4]Hoja1!$B$2:$S$104</definedName>
    <definedName name="CUADRO13">[4]Hoja1!$B$2:$K$98</definedName>
    <definedName name="CUADRO14">[4]Hoja1!$B$2:$H$67</definedName>
    <definedName name="CUADRO15">[4]Hoja1!$B$2:$H$112</definedName>
    <definedName name="CUADRO16">[4]Hoja1!$B$2:$J$114</definedName>
    <definedName name="CUADRO17">[4]Hoja1!$B$2:$I$108</definedName>
    <definedName name="CUADRO18">[4]Hoja1!$B$2:$H$159</definedName>
    <definedName name="CUADRO19">[4]Hoja1!$B$2:$K$30</definedName>
    <definedName name="CUADRO20">[4]Hoja1!$B$2:$F$113</definedName>
    <definedName name="CUADRO8">[4]Hoja1!$B$2:$E$66</definedName>
    <definedName name="CUADRO9">[4]Hoja1!$B$2:$O$95</definedName>
    <definedName name="cuaII3A">[5]A!$B$3:$J$101</definedName>
    <definedName name="cuaII3B">[5]A!$B$110:$I$208</definedName>
    <definedName name="cuaII3C">[5]A!$B$217:$I$316</definedName>
    <definedName name="cuaII4A">[5]A!$N$3:$T$104</definedName>
    <definedName name="cuaII4B">[5]A!$N$110:$T$211</definedName>
    <definedName name="cuaII4C">[5]A!$N$217:$T$318</definedName>
    <definedName name="cuaII5A">[5]A!$X$3:$AE$103</definedName>
    <definedName name="cuaII5B">[5]A!$X$110:$AD$210</definedName>
    <definedName name="cuaII5C">[5]A!$X$217:$AD$317</definedName>
    <definedName name="D">[1]Indices!#REF!</definedName>
    <definedName name="DIA">[2]TASAS!#REF!</definedName>
    <definedName name="GRAFICOS">#REF!</definedName>
    <definedName name="imp84coc">#REF!</definedName>
    <definedName name="imp84con">#REF!</definedName>
    <definedName name="IMPI1">#REF!</definedName>
    <definedName name="IMPII1A">#REF!</definedName>
    <definedName name="IMPII1B">#REF!</definedName>
    <definedName name="IMPII1C">#REF!</definedName>
    <definedName name="IMPII2A">#REF!</definedName>
    <definedName name="IMPII2B">#REF!</definedName>
    <definedName name="IMPII2C">#REF!</definedName>
    <definedName name="IMPII3A">#REF!</definedName>
    <definedName name="IMPII3B">#REF!</definedName>
    <definedName name="IMPII3C">#REF!</definedName>
    <definedName name="IMPII4A">#REF!</definedName>
    <definedName name="IMPII4B">#REF!</definedName>
    <definedName name="IMPII4C">#REF!</definedName>
    <definedName name="IMPII4D">#REF!</definedName>
    <definedName name="IMPII5A">#REF!</definedName>
    <definedName name="IMPII5B">#REF!</definedName>
    <definedName name="IMPII5C">#REF!</definedName>
    <definedName name="IMPII5D">#REF!</definedName>
    <definedName name="IMPIII1A">#REF!</definedName>
    <definedName name="IMPIII1B">#REF!</definedName>
    <definedName name="IMPIII2A">#REF!</definedName>
    <definedName name="IMPIII2B">#REF!</definedName>
    <definedName name="IMPIV1A">#REF!</definedName>
    <definedName name="IMPIV1B">#REF!</definedName>
    <definedName name="IMPIV1C">#REF!</definedName>
    <definedName name="IMPIV1D">#REF!</definedName>
    <definedName name="IMPIV1E">#REF!</definedName>
    <definedName name="IMPIV2">#REF!</definedName>
    <definedName name="impresion">#REF!</definedName>
    <definedName name="impresion2">'[6]101'!#REF!</definedName>
    <definedName name="IMPV1A">#REF!</definedName>
    <definedName name="IMPV1B">#REF!</definedName>
    <definedName name="Observado">#REF!</definedName>
    <definedName name="peso95015">#REF!</definedName>
    <definedName name="PON">#REF!</definedName>
    <definedName name="Programado">#REF!</definedName>
    <definedName name="S">#REF!</definedName>
    <definedName name="SOR">#REF!</definedName>
    <definedName name="T">#REF!</definedName>
    <definedName name="TABLA1">#REF!</definedName>
    <definedName name="VAR">#REF!</definedName>
    <definedName name="VARACORR">#REF!</definedName>
    <definedName name="WILLI">#REF!</definedName>
    <definedName name="Z">[1]Indices!#REF!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11" i="1" l="1"/>
  <c r="E8" i="1"/>
  <c r="E5" i="1"/>
  <c r="D8" i="1"/>
  <c r="D11" i="1"/>
  <c r="D5" i="1"/>
  <c r="D9" i="1"/>
  <c r="D12" i="1" s="1"/>
  <c r="E14" i="1" l="1"/>
  <c r="F11" i="1"/>
  <c r="F8" i="1"/>
  <c r="F5" i="1"/>
  <c r="D13" i="1"/>
  <c r="D10" i="1"/>
  <c r="D7" i="1"/>
  <c r="D14" i="1" l="1"/>
  <c r="F14" i="1" l="1"/>
  <c r="G14" i="1" s="1"/>
</calcChain>
</file>

<file path=xl/sharedStrings.xml><?xml version="1.0" encoding="utf-8"?>
<sst xmlns="http://schemas.openxmlformats.org/spreadsheetml/2006/main" count="19" uniqueCount="13">
  <si>
    <t>TASA DESCUENTO %</t>
  </si>
  <si>
    <t>ANTICIPO</t>
  </si>
  <si>
    <t>COSTO FINANCIERO</t>
  </si>
  <si>
    <t>AÑO 2028</t>
  </si>
  <si>
    <t>ENERGIA (MWh-año)</t>
  </si>
  <si>
    <t>TARIFA ($/KWh)</t>
  </si>
  <si>
    <t>FACTURACIÓN ($)</t>
  </si>
  <si>
    <t>AÑO 2029</t>
  </si>
  <si>
    <t>AÑO 2030</t>
  </si>
  <si>
    <t>SPREAD TOTAL</t>
  </si>
  <si>
    <t>NETO FACTURACIÓN MENSUAL PESOS CONSTANTES</t>
  </si>
  <si>
    <t>% ENERGIA</t>
  </si>
  <si>
    <t xml:space="preserve">VENT ANTICIPADA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</si>
</sst>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center"/>
    </xf>
    <xf numFmtId="41" fontId="0" fillId="0" borderId="0" xfId="1" applyFont="1" applyAlignment="1">
      <alignment vertical="center"/>
    </xf>
    <xf numFmtId="164" fontId="0" fillId="0" borderId="0" xfId="0" applyNumberFormat="1" applyAlignment="1">
      <alignment vertical="center"/>
    </xf>
    <xf numFmtId="9" fontId="0" fillId="0" borderId="0" xfId="0" applyNumberFormat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/>
    </xf>
    <xf numFmtId="41" fontId="0" fillId="0" borderId="5" xfId="1" applyFont="1" applyBorder="1" applyAlignment="1">
      <alignment vertical="center"/>
    </xf>
    <xf numFmtId="164" fontId="0" fillId="0" borderId="5" xfId="1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41" fontId="0" fillId="0" borderId="8" xfId="1" applyFont="1" applyBorder="1" applyAlignment="1">
      <alignment vertical="center"/>
    </xf>
    <xf numFmtId="41" fontId="0" fillId="0" borderId="8" xfId="0" applyNumberFormat="1" applyBorder="1" applyAlignment="1">
      <alignment vertical="center"/>
    </xf>
    <xf numFmtId="41" fontId="0" fillId="0" borderId="9" xfId="0" applyNumberFormat="1" applyBorder="1" applyAlignment="1">
      <alignment vertical="center"/>
    </xf>
    <xf numFmtId="41" fontId="0" fillId="2" borderId="12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41" fontId="0" fillId="0" borderId="5" xfId="1" applyFont="1" applyBorder="1" applyAlignment="1">
      <alignment horizontal="center" vertical="center" wrapText="1"/>
    </xf>
    <xf numFmtId="41" fontId="0" fillId="0" borderId="6" xfId="1" applyFont="1" applyBorder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arlosandresaguirre\Desktop\Sin%20t&#237;tulo\K\USERS\INDUSTRIA\BASES\INDICE%20PRODUCCION%20REAL\INDICE90%20(NUEVO%2098-0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arlosandresaguirre\Desktop\Sin%20t&#237;tulo\Z\TEMP\ITCR94%20(IPM)%201994=100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arlosandresaguirre\Desktop\Sin%20t&#237;tulo\Z\TEMP\PRECIOS%20PROM94=100copi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arlosandresaguirre\Desktop\Sin%20t&#237;tulo\Z\users\LCHARRVE\LFCH\varios\BOLETIN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arlosandresaguirre\Desktop\Sin%20t&#237;tulo\Z\USERS\DOCSEGUIMACRO\RECIBIDOS\DICIEMBRE\CAMBIARIA\CAMSEG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arlosandresaguirre\Desktop\Sin%20t&#237;tulo\K\users\Lcharrve\REVISTA\CONSOLIDADO\FPjul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SA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M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769A5-5C8A-2A42-AAFA-40BBF5E5FCD5}">
  <dimension ref="B1:G18"/>
  <sheetViews>
    <sheetView tabSelected="1" workbookViewId="0">
      <selection activeCell="D7" sqref="D7"/>
    </sheetView>
  </sheetViews>
  <sheetFormatPr baseColWidth="10" defaultColWidth="10.83203125" defaultRowHeight="15.5" x14ac:dyDescent="0.35"/>
  <cols>
    <col min="1" max="1" width="10.83203125" style="1"/>
    <col min="2" max="2" width="18.33203125" style="1" bestFit="1" customWidth="1"/>
    <col min="3" max="3" width="18.5" style="1" bestFit="1" customWidth="1"/>
    <col min="4" max="4" width="16" style="1" bestFit="1" customWidth="1"/>
    <col min="5" max="5" width="24.5" style="1" customWidth="1"/>
    <col min="6" max="6" width="21.6640625" style="1" customWidth="1"/>
    <col min="7" max="7" width="22.33203125" style="1" customWidth="1"/>
    <col min="8" max="16384" width="10.83203125" style="1"/>
  </cols>
  <sheetData>
    <row r="1" spans="2:7" x14ac:dyDescent="0.35">
      <c r="B1" s="1" t="s">
        <v>9</v>
      </c>
      <c r="C1" s="3">
        <v>10</v>
      </c>
    </row>
    <row r="2" spans="2:7" x14ac:dyDescent="0.35">
      <c r="B2" s="1" t="s">
        <v>0</v>
      </c>
      <c r="C2" s="4">
        <v>0.12</v>
      </c>
    </row>
    <row r="3" spans="2:7" ht="16" thickBot="1" x14ac:dyDescent="0.4">
      <c r="B3" s="1" t="s">
        <v>11</v>
      </c>
      <c r="C3" s="4">
        <v>1</v>
      </c>
    </row>
    <row r="4" spans="2:7" ht="30" customHeight="1" x14ac:dyDescent="0.35">
      <c r="B4" s="16" t="s">
        <v>12</v>
      </c>
      <c r="C4" s="17"/>
      <c r="D4" s="17"/>
      <c r="E4" s="5" t="s">
        <v>1</v>
      </c>
      <c r="F4" s="6" t="s">
        <v>2</v>
      </c>
    </row>
    <row r="5" spans="2:7" ht="20" customHeight="1" x14ac:dyDescent="0.35">
      <c r="B5" s="18" t="s">
        <v>3</v>
      </c>
      <c r="C5" s="7" t="s">
        <v>4</v>
      </c>
      <c r="D5" s="8">
        <f>16500*C3*24*366</f>
        <v>144936000</v>
      </c>
      <c r="E5" s="21">
        <f>+D7*0.3</f>
        <v>16333997328</v>
      </c>
      <c r="F5" s="22">
        <f>+E14*C2</f>
        <v>5869528220.1599998</v>
      </c>
    </row>
    <row r="6" spans="2:7" ht="20" customHeight="1" x14ac:dyDescent="0.35">
      <c r="B6" s="18"/>
      <c r="C6" s="7" t="s">
        <v>5</v>
      </c>
      <c r="D6" s="9">
        <f>365.66+C1</f>
        <v>375.66</v>
      </c>
      <c r="E6" s="21"/>
      <c r="F6" s="22"/>
    </row>
    <row r="7" spans="2:7" ht="20" customHeight="1" x14ac:dyDescent="0.35">
      <c r="B7" s="18"/>
      <c r="C7" s="7" t="s">
        <v>6</v>
      </c>
      <c r="D7" s="8">
        <f>+D5*D6</f>
        <v>54446657760</v>
      </c>
      <c r="E7" s="21"/>
      <c r="F7" s="22"/>
    </row>
    <row r="8" spans="2:7" ht="20" customHeight="1" x14ac:dyDescent="0.35">
      <c r="B8" s="18" t="s">
        <v>7</v>
      </c>
      <c r="C8" s="7" t="s">
        <v>4</v>
      </c>
      <c r="D8" s="8">
        <f>16500*C3*24*365</f>
        <v>144540000</v>
      </c>
      <c r="E8" s="21">
        <f>+D10*0.3</f>
        <v>16289368920</v>
      </c>
      <c r="F8" s="22">
        <f>+(E14-E5)*C2</f>
        <v>3909448540.7999997</v>
      </c>
    </row>
    <row r="9" spans="2:7" ht="20" customHeight="1" x14ac:dyDescent="0.35">
      <c r="B9" s="18"/>
      <c r="C9" s="7" t="s">
        <v>5</v>
      </c>
      <c r="D9" s="9">
        <f>+D6</f>
        <v>375.66</v>
      </c>
      <c r="E9" s="21"/>
      <c r="F9" s="22"/>
    </row>
    <row r="10" spans="2:7" ht="20" customHeight="1" x14ac:dyDescent="0.35">
      <c r="B10" s="18"/>
      <c r="C10" s="7" t="s">
        <v>6</v>
      </c>
      <c r="D10" s="8">
        <f>+D8*D9</f>
        <v>54297896400</v>
      </c>
      <c r="E10" s="21"/>
      <c r="F10" s="22"/>
    </row>
    <row r="11" spans="2:7" ht="20" customHeight="1" thickBot="1" x14ac:dyDescent="0.4">
      <c r="B11" s="18" t="s">
        <v>8</v>
      </c>
      <c r="C11" s="7" t="s">
        <v>4</v>
      </c>
      <c r="D11" s="8">
        <f>16500*C3*24*365</f>
        <v>144540000</v>
      </c>
      <c r="E11" s="21">
        <f>+D13*0.3</f>
        <v>16289368920</v>
      </c>
      <c r="F11" s="22">
        <f>(E14-E5-E8)*C2</f>
        <v>1954724270.3999999</v>
      </c>
    </row>
    <row r="12" spans="2:7" ht="20" customHeight="1" x14ac:dyDescent="0.35">
      <c r="B12" s="18"/>
      <c r="C12" s="7" t="s">
        <v>5</v>
      </c>
      <c r="D12" s="9">
        <f>+D9</f>
        <v>375.66</v>
      </c>
      <c r="E12" s="21"/>
      <c r="F12" s="22"/>
      <c r="G12" s="19" t="s">
        <v>10</v>
      </c>
    </row>
    <row r="13" spans="2:7" ht="32" customHeight="1" x14ac:dyDescent="0.35">
      <c r="B13" s="18"/>
      <c r="C13" s="7" t="s">
        <v>6</v>
      </c>
      <c r="D13" s="8">
        <f>+D11*D12</f>
        <v>54297896400</v>
      </c>
      <c r="E13" s="21"/>
      <c r="F13" s="22"/>
      <c r="G13" s="20"/>
    </row>
    <row r="14" spans="2:7" ht="30" customHeight="1" thickBot="1" x14ac:dyDescent="0.4">
      <c r="B14" s="10"/>
      <c r="C14" s="11"/>
      <c r="D14" s="12">
        <f>+D7+D10+D13</f>
        <v>163042450560</v>
      </c>
      <c r="E14" s="13">
        <f>SUM(E5:E13)</f>
        <v>48912735168</v>
      </c>
      <c r="F14" s="14">
        <f>SUM(F5:F13)</f>
        <v>11733701031.359999</v>
      </c>
      <c r="G14" s="15">
        <f>+D14-E14-F14</f>
        <v>102396014360.64</v>
      </c>
    </row>
    <row r="18" spans="5:5" x14ac:dyDescent="0.35">
      <c r="E18" s="2"/>
    </row>
  </sheetData>
  <mergeCells count="11">
    <mergeCell ref="B4:D4"/>
    <mergeCell ref="B5:B7"/>
    <mergeCell ref="G12:G13"/>
    <mergeCell ref="B11:B13"/>
    <mergeCell ref="E11:E13"/>
    <mergeCell ref="F11:F13"/>
    <mergeCell ref="E5:E7"/>
    <mergeCell ref="F5:F7"/>
    <mergeCell ref="B8:B10"/>
    <mergeCell ref="E8:E10"/>
    <mergeCell ref="F8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evaluación de propuestas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Carolina Zapata Ramirez</cp:lastModifiedBy>
  <dcterms:created xsi:type="dcterms:W3CDTF">2026-08-05T19:36:52Z</dcterms:created>
  <dcterms:modified xsi:type="dcterms:W3CDTF">2026-08-27T13:16:54Z</dcterms:modified>
</cp:coreProperties>
</file>